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ura.rodriguez\Desktop\Documentos Finanzas Aura Rodríguez\Requerimientos de Aréa\4. 2026\PROYECTO FINANCIERA\Nueva Revisión - Pasivos\2. DPF´s\"/>
    </mc:Choice>
  </mc:AlternateContent>
  <xr:revisionPtr revIDLastSave="0" documentId="13_ncr:1_{50D4788B-15EB-4EFF-B8D0-DFC95E4F2E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imulador DPF" sheetId="1" r:id="rId1"/>
    <sheet name="Tarifario DPF" sheetId="2" r:id="rId2"/>
    <sheet name="Base de Calcul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17" i="1"/>
  <c r="B11" i="1"/>
  <c r="A11" i="1"/>
  <c r="B14" i="1" l="1"/>
  <c r="B15" i="1" s="1"/>
  <c r="D11" i="1"/>
  <c r="B16" i="1"/>
  <c r="C11" i="1"/>
</calcChain>
</file>

<file path=xl/sharedStrings.xml><?xml version="1.0" encoding="utf-8"?>
<sst xmlns="http://schemas.openxmlformats.org/spreadsheetml/2006/main" count="68" uniqueCount="63">
  <si>
    <t>Simulador de Depósito a Plazo Fijo</t>
  </si>
  <si>
    <t>Datos de simulación</t>
  </si>
  <si>
    <t>Datos fijos del producto</t>
  </si>
  <si>
    <t>Monto de depósito</t>
  </si>
  <si>
    <t>Producto</t>
  </si>
  <si>
    <t>Cuenta Plazo Fijo</t>
  </si>
  <si>
    <t>Plazo</t>
  </si>
  <si>
    <t>Moneda</t>
  </si>
  <si>
    <t>Soles</t>
  </si>
  <si>
    <t>TEA aplicable</t>
  </si>
  <si>
    <t>TREA aplicable</t>
  </si>
  <si>
    <t>Monto mínimo</t>
  </si>
  <si>
    <t>Resultado de la simulación</t>
  </si>
  <si>
    <t>Monto y moneda</t>
  </si>
  <si>
    <t>Ganancia mensual</t>
  </si>
  <si>
    <t>Ganancia anual</t>
  </si>
  <si>
    <t>Detalle complementario</t>
  </si>
  <si>
    <t>Notas de cálculo</t>
  </si>
  <si>
    <t>Ganancia al plazo seleccionado</t>
  </si>
  <si>
    <t>La simulación usa la lógica del ejemplo explicativo de DPF: la TEA se transforma al periodo aplicable con año base 360 días. No considera gastos ni comisiones.</t>
  </si>
  <si>
    <t>Monto final referencial</t>
  </si>
  <si>
    <t>La TREA es igual a la TEA porque no se consideran comisiones ni gastos en el cálculo.</t>
  </si>
  <si>
    <t>Pago mensual estimado (si se elige pago mensual)</t>
  </si>
  <si>
    <t>La ganancia mensual usa un periodo referencial de 30 días.</t>
  </si>
  <si>
    <t>Validación de monto mínimo</t>
  </si>
  <si>
    <t>La ganancia anual corresponde a un periodo de 360 días.</t>
  </si>
  <si>
    <t>Para cancelación anticipada debe usarse la condición específica del producto, no esta simulación estándar.</t>
  </si>
  <si>
    <t>Tarifario DPF - Cuenta Plazo Fijo KORI</t>
  </si>
  <si>
    <t>Monto máximo</t>
  </si>
  <si>
    <t>TEA 6 meses</t>
  </si>
  <si>
    <t>TEA 1 año</t>
  </si>
  <si>
    <t>Rango visible</t>
  </si>
  <si>
    <t>S/ 2,500.00 a S/ 24,999.99</t>
  </si>
  <si>
    <t>S/ 25,000.00 a S/ 49,999.90</t>
  </si>
  <si>
    <t>S/ 50,000.00 a S/ 99,999.90</t>
  </si>
  <si>
    <t>S/ 100,000.00 a S/ 299,999.99</t>
  </si>
  <si>
    <t>S/ 300,000.00 a S/ 999,999.99</t>
  </si>
  <si>
    <t>S/ 1,000,000.00 a más</t>
  </si>
  <si>
    <t>Base de cálculo utilizada en el simulador</t>
  </si>
  <si>
    <t>Concepto</t>
  </si>
  <si>
    <t>Fórmula referencial</t>
  </si>
  <si>
    <t>Uso en simulador</t>
  </si>
  <si>
    <t>Comentario</t>
  </si>
  <si>
    <t>Tasa del periodo</t>
  </si>
  <si>
    <t>Tp = (1 + TEA)^(n/360) - 1</t>
  </si>
  <si>
    <t>Ganancia al plazo</t>
  </si>
  <si>
    <t>n = 180 o 360, según plazo seleccionado</t>
  </si>
  <si>
    <t>Ganancia del periodo</t>
  </si>
  <si>
    <t>Interés = Monto x Tp</t>
  </si>
  <si>
    <t>Sin gastos ni comisiones</t>
  </si>
  <si>
    <t>Interés mensual = Monto x ((1 + TEA)^(30/360) - 1)</t>
  </si>
  <si>
    <t>Periodo referencial de 30 días</t>
  </si>
  <si>
    <t>Interés anual = Monto x TEA</t>
  </si>
  <si>
    <t>Periodo de 360 días</t>
  </si>
  <si>
    <t>TREA</t>
  </si>
  <si>
    <t>TREA = TEA cuando no hay comisiones ni gastos</t>
  </si>
  <si>
    <t>Según supuesto del ejemplo explicativo</t>
  </si>
  <si>
    <t>1 año</t>
  </si>
  <si>
    <t>Interés pago mensual</t>
  </si>
  <si>
    <t>Interés pago al vencimiento</t>
  </si>
  <si>
    <t>OBSERVACIONES FINANZAS</t>
  </si>
  <si>
    <t>Incluir la simulación de los diversos tipos de pago de interés (si el cliente desea que el pago sea mensual, trimestral, …)</t>
  </si>
  <si>
    <t>Indicar las variables que se puede cambiar dentro del simulador (monto y plazo)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</si>
</sst>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 &quot;#,##0.00"/>
  </numFmts>
  <fonts count="9">
    <font>
      <sz val="11"/>
      <name val="Carlito"/>
    </font>
    <font>
      <b/>
      <sz val="11"/>
      <color rgb="FF001F4E"/>
      <name val="Carlito"/>
    </font>
    <font>
      <b/>
      <sz val="14"/>
      <color rgb="FF00275E"/>
      <name val="Carlito"/>
    </font>
    <font>
      <b/>
      <sz val="16"/>
      <color rgb="FFFFFFFF"/>
      <name val="Carlito"/>
    </font>
    <font>
      <b/>
      <sz val="11"/>
      <color rgb="FF334155"/>
      <name val="Carlito"/>
    </font>
    <font>
      <b/>
      <sz val="14"/>
      <color rgb="FFFFFFFF"/>
      <name val="Carlito"/>
    </font>
    <font>
      <sz val="18"/>
      <color theme="0"/>
      <name val="Carlito"/>
    </font>
    <font>
      <b/>
      <sz val="12"/>
      <name val="Carlito"/>
    </font>
    <font>
      <sz val="12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DEBFA"/>
      </patternFill>
    </fill>
    <fill>
      <patternFill patternType="solid">
        <fgColor rgb="FF00275E"/>
      </patternFill>
    </fill>
    <fill>
      <patternFill patternType="solid">
        <fgColor rgb="FFF8FAFC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left"/>
    </xf>
    <xf numFmtId="0" fontId="6" fillId="5" borderId="0" xfId="0" applyFont="1" applyFill="1"/>
    <xf numFmtId="0" fontId="7" fillId="0" borderId="0" xfId="0" applyFont="1"/>
    <xf numFmtId="0" fontId="8" fillId="0" borderId="0" xfId="0" applyFont="1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TarifarioDPF" displayName="TablaTarifarioDPF" ref="A3:E9">
  <tableColumns count="5">
    <tableColumn id="1" xr3:uid="{00000000-0010-0000-0000-000001000000}" name="Monto mínimo"/>
    <tableColumn id="2" xr3:uid="{00000000-0010-0000-0000-000002000000}" name="Monto máximo"/>
    <tableColumn id="3" xr3:uid="{00000000-0010-0000-0000-000003000000}" name="TEA 6 meses"/>
    <tableColumn id="4" xr3:uid="{00000000-0010-0000-0000-000004000000}" name="TEA 1 año"/>
    <tableColumn id="5" xr3:uid="{00000000-0010-0000-0000-000005000000}" name="Rango visi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12" zoomScale="85" zoomScaleNormal="85" workbookViewId="0">
      <selection activeCell="C29" sqref="C29"/>
    </sheetView>
  </sheetViews>
  <sheetFormatPr baseColWidth="10" defaultColWidth="8.625" defaultRowHeight="14.25"/>
  <cols>
    <col min="1" max="3" width="22" customWidth="1"/>
    <col min="4" max="6" width="28" customWidth="1"/>
  </cols>
  <sheetData>
    <row r="1" spans="1:6" ht="18.600000000000001" customHeight="1">
      <c r="A1" s="17" t="s">
        <v>0</v>
      </c>
      <c r="B1" s="18"/>
      <c r="C1" s="18"/>
      <c r="D1" s="18"/>
      <c r="E1" s="18"/>
      <c r="F1" s="18"/>
    </row>
    <row r="2" spans="1:6">
      <c r="A2" s="5"/>
      <c r="B2" s="5"/>
      <c r="C2" s="5"/>
      <c r="D2" s="5"/>
      <c r="E2" s="5"/>
      <c r="F2" s="5"/>
    </row>
    <row r="3" spans="1:6" ht="15">
      <c r="A3" s="19" t="s">
        <v>1</v>
      </c>
      <c r="B3" s="19"/>
      <c r="C3" s="5"/>
      <c r="D3" s="19" t="s">
        <v>2</v>
      </c>
      <c r="E3" s="19"/>
      <c r="F3" s="5"/>
    </row>
    <row r="4" spans="1:6" ht="15">
      <c r="A4" s="7" t="s">
        <v>3</v>
      </c>
      <c r="B4" s="8">
        <v>5000</v>
      </c>
      <c r="C4" s="5"/>
      <c r="D4" s="7" t="s">
        <v>4</v>
      </c>
      <c r="E4" s="5" t="s">
        <v>5</v>
      </c>
      <c r="F4" s="5"/>
    </row>
    <row r="5" spans="1:6" ht="15">
      <c r="A5" s="7" t="s">
        <v>6</v>
      </c>
      <c r="B5" s="5" t="s">
        <v>57</v>
      </c>
      <c r="C5" s="5"/>
      <c r="D5" s="7" t="s">
        <v>7</v>
      </c>
      <c r="E5" s="5" t="s">
        <v>8</v>
      </c>
      <c r="F5" s="5"/>
    </row>
    <row r="6" spans="1:6" ht="15">
      <c r="A6" s="7" t="s">
        <v>9</v>
      </c>
      <c r="B6" s="9">
        <f>IF(B4&lt;2500,"Monto minimo S/ 2,500",IF(B5="6 meses",VLOOKUP(B4,'Tarifario DPF'!$A$4:$E$9,3,TRUE),VLOOKUP(B4,'Tarifario DPF'!$A$4:$E$9,4,TRUE)))</f>
        <v>0.05</v>
      </c>
      <c r="C6" s="5"/>
      <c r="D6" s="8"/>
      <c r="E6" s="5"/>
      <c r="F6" s="5"/>
    </row>
    <row r="7" spans="1:6" ht="15">
      <c r="A7" s="7" t="s">
        <v>10</v>
      </c>
      <c r="B7" s="9">
        <f>IF(ISNUMBER(B6),B6,"")</f>
        <v>0.05</v>
      </c>
      <c r="C7" s="5"/>
      <c r="D7" s="8"/>
      <c r="E7" s="8"/>
      <c r="F7" s="5"/>
    </row>
    <row r="8" spans="1:6">
      <c r="A8" s="5"/>
      <c r="B8" s="5"/>
      <c r="C8" s="5"/>
      <c r="D8" s="5"/>
      <c r="E8" s="5"/>
      <c r="F8" s="5"/>
    </row>
    <row r="9" spans="1:6" ht="14.1" customHeight="1">
      <c r="A9" s="19" t="s">
        <v>12</v>
      </c>
      <c r="B9" s="19"/>
      <c r="C9" s="19"/>
      <c r="D9" s="19"/>
      <c r="E9" s="5"/>
      <c r="F9" s="5"/>
    </row>
    <row r="10" spans="1:6" ht="15">
      <c r="A10" s="6" t="s">
        <v>4</v>
      </c>
      <c r="B10" s="6" t="s">
        <v>13</v>
      </c>
      <c r="C10" s="6" t="s">
        <v>58</v>
      </c>
      <c r="D10" s="6" t="s">
        <v>59</v>
      </c>
    </row>
    <row r="11" spans="1:6">
      <c r="A11" s="10" t="str">
        <f>$E$4</f>
        <v>Cuenta Plazo Fijo</v>
      </c>
      <c r="B11" s="10" t="str">
        <f>"S/ "&amp;TEXT($B$4,"#,##0.00")&amp;" Soles"</f>
        <v>S/ 5,000.00 Soles</v>
      </c>
      <c r="C11" s="11">
        <f>IF(ISNUMBER($B$6),$B$4*((1+$B$6)^(30/360)-1),0)</f>
        <v>20.370618918241767</v>
      </c>
      <c r="D11" s="11">
        <f>IF(ISNUMBER($B$6),$B$4*((1+$B$6)^(IF($B$5="6 meses",180,360)/360)-1),0)</f>
        <v>250.00000000000023</v>
      </c>
    </row>
    <row r="12" spans="1:6">
      <c r="A12" s="5"/>
      <c r="B12" s="5"/>
      <c r="C12" s="5"/>
      <c r="D12" s="5"/>
      <c r="E12" s="5"/>
      <c r="F12" s="5"/>
    </row>
    <row r="13" spans="1:6">
      <c r="A13" s="19" t="s">
        <v>16</v>
      </c>
      <c r="B13" s="18"/>
      <c r="C13" s="5"/>
      <c r="D13" s="19" t="s">
        <v>17</v>
      </c>
      <c r="E13" s="18"/>
      <c r="F13" s="18"/>
    </row>
    <row r="14" spans="1:6" s="4" customFormat="1" ht="30">
      <c r="A14" s="7" t="s">
        <v>18</v>
      </c>
      <c r="B14" s="8">
        <f>IF(ISNUMBER($B$6),$B$4*((1+$B$6)^(IF($B$5="6 meses",180,360)/360)-1),0)</f>
        <v>250.00000000000023</v>
      </c>
      <c r="C14" s="5"/>
      <c r="D14" s="20" t="s">
        <v>19</v>
      </c>
      <c r="E14" s="20"/>
      <c r="F14" s="20"/>
    </row>
    <row r="15" spans="1:6" s="4" customFormat="1" ht="15">
      <c r="A15" s="7" t="s">
        <v>20</v>
      </c>
      <c r="B15" s="8">
        <f>IF(ISNUMBER($B$6),$B$4+B14,0)</f>
        <v>5250</v>
      </c>
      <c r="C15" s="5"/>
      <c r="D15" s="20" t="s">
        <v>21</v>
      </c>
      <c r="E15" s="20"/>
      <c r="F15" s="20"/>
    </row>
    <row r="16" spans="1:6" s="4" customFormat="1" ht="45">
      <c r="A16" s="7" t="s">
        <v>22</v>
      </c>
      <c r="B16" s="8">
        <f>IF(ISNUMBER($B$6),$B$4*((1+$B$6)^(30/360)-1),0)</f>
        <v>20.370618918241767</v>
      </c>
      <c r="C16" s="5"/>
      <c r="D16" s="20" t="s">
        <v>23</v>
      </c>
      <c r="E16" s="20"/>
      <c r="F16" s="20"/>
    </row>
    <row r="17" spans="1:6" s="4" customFormat="1" ht="30">
      <c r="A17" s="7" t="s">
        <v>24</v>
      </c>
      <c r="B17" s="5" t="str">
        <f>IF($B$4&lt;2500,"El monto ingresado es menor al mínimo permitido","OK")</f>
        <v>OK</v>
      </c>
      <c r="C17" s="5"/>
      <c r="D17" s="20" t="s">
        <v>25</v>
      </c>
      <c r="E17" s="20"/>
      <c r="F17" s="20"/>
    </row>
    <row r="18" spans="1:6" s="4" customFormat="1">
      <c r="A18" s="5"/>
      <c r="B18" s="5"/>
      <c r="C18" s="5"/>
      <c r="D18" s="20" t="s">
        <v>26</v>
      </c>
      <c r="E18" s="20"/>
      <c r="F18" s="20"/>
    </row>
    <row r="19" spans="1:6">
      <c r="D19" s="13"/>
      <c r="E19" s="13"/>
      <c r="F19" s="13"/>
    </row>
    <row r="22" spans="1:6" ht="23.25">
      <c r="A22" s="14" t="s">
        <v>60</v>
      </c>
      <c r="B22" s="14"/>
    </row>
    <row r="24" spans="1:6" ht="15.75">
      <c r="A24" s="15">
        <v>1</v>
      </c>
      <c r="B24" s="15" t="s">
        <v>62</v>
      </c>
      <c r="C24" s="16"/>
      <c r="D24" s="16"/>
    </row>
    <row r="25" spans="1:6" ht="15.75">
      <c r="A25" s="15">
        <v>2</v>
      </c>
      <c r="B25" s="15" t="s">
        <v>61</v>
      </c>
      <c r="C25" s="16"/>
      <c r="D25" s="16"/>
    </row>
  </sheetData>
  <mergeCells count="11">
    <mergeCell ref="D18:F18"/>
    <mergeCell ref="D17:F17"/>
    <mergeCell ref="D16:F16"/>
    <mergeCell ref="D15:F15"/>
    <mergeCell ref="D14:F14"/>
    <mergeCell ref="A1:F1"/>
    <mergeCell ref="A3:B3"/>
    <mergeCell ref="D3:E3"/>
    <mergeCell ref="A13:B13"/>
    <mergeCell ref="D13:F13"/>
    <mergeCell ref="A9:D9"/>
  </mergeCells>
  <dataValidations count="1">
    <dataValidation type="list" sqref="B5" xr:uid="{00000000-0002-0000-0000-000000000000}">
      <formula1>"6 meses,1 año"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selection activeCell="D4" sqref="D4"/>
    </sheetView>
  </sheetViews>
  <sheetFormatPr baseColWidth="10" defaultColWidth="8.625" defaultRowHeight="14.25"/>
  <cols>
    <col min="1" max="1" width="18" customWidth="1"/>
    <col min="2" max="2" width="19.75" customWidth="1"/>
    <col min="3" max="4" width="18" customWidth="1"/>
    <col min="5" max="5" width="32" customWidth="1"/>
  </cols>
  <sheetData>
    <row r="1" spans="1:5" ht="18">
      <c r="A1" s="21" t="s">
        <v>27</v>
      </c>
      <c r="B1" s="22"/>
      <c r="C1" s="22"/>
      <c r="D1" s="22"/>
      <c r="E1" s="22"/>
    </row>
    <row r="3" spans="1:5" ht="15">
      <c r="A3" s="1" t="s">
        <v>11</v>
      </c>
      <c r="B3" s="1" t="s">
        <v>28</v>
      </c>
      <c r="C3" s="1" t="s">
        <v>29</v>
      </c>
      <c r="D3" s="1" t="s">
        <v>30</v>
      </c>
      <c r="E3" s="1" t="s">
        <v>31</v>
      </c>
    </row>
    <row r="4" spans="1:5">
      <c r="A4" s="2">
        <v>2500</v>
      </c>
      <c r="B4" s="2">
        <v>24999.99</v>
      </c>
      <c r="C4" s="3">
        <v>4.4999999999999998E-2</v>
      </c>
      <c r="D4" s="3">
        <v>0.05</v>
      </c>
      <c r="E4" t="s">
        <v>32</v>
      </c>
    </row>
    <row r="5" spans="1:5">
      <c r="A5" s="2">
        <v>25000</v>
      </c>
      <c r="B5" s="2">
        <v>49999.9</v>
      </c>
      <c r="C5" s="3">
        <v>4.5999999999999999E-2</v>
      </c>
      <c r="D5" s="3">
        <v>5.2499999999999998E-2</v>
      </c>
      <c r="E5" t="s">
        <v>33</v>
      </c>
    </row>
    <row r="6" spans="1:5">
      <c r="A6" s="2">
        <v>50000</v>
      </c>
      <c r="B6" s="2">
        <v>99999.9</v>
      </c>
      <c r="C6" s="3">
        <v>4.7E-2</v>
      </c>
      <c r="D6" s="3">
        <v>5.5E-2</v>
      </c>
      <c r="E6" t="s">
        <v>34</v>
      </c>
    </row>
    <row r="7" spans="1:5">
      <c r="A7" s="2">
        <v>100000</v>
      </c>
      <c r="B7" s="2">
        <v>299999.99</v>
      </c>
      <c r="C7" s="3">
        <v>4.8000000000000001E-2</v>
      </c>
      <c r="D7" s="3">
        <v>5.7500000000000002E-2</v>
      </c>
      <c r="E7" t="s">
        <v>35</v>
      </c>
    </row>
    <row r="8" spans="1:5">
      <c r="A8" s="2">
        <v>300000</v>
      </c>
      <c r="B8" s="2">
        <v>999999.99</v>
      </c>
      <c r="C8" s="3">
        <v>4.9000000000000002E-2</v>
      </c>
      <c r="D8" s="3">
        <v>0.06</v>
      </c>
      <c r="E8" t="s">
        <v>36</v>
      </c>
    </row>
    <row r="9" spans="1:5">
      <c r="A9" s="2">
        <v>1000000</v>
      </c>
      <c r="B9" s="2">
        <v>999999999999</v>
      </c>
      <c r="C9" s="3">
        <v>0.05</v>
      </c>
      <c r="D9" s="3">
        <v>6.5000000000000002E-2</v>
      </c>
      <c r="E9" t="s">
        <v>37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B13" sqref="B13"/>
    </sheetView>
  </sheetViews>
  <sheetFormatPr baseColWidth="10" defaultColWidth="8.625" defaultRowHeight="14.25"/>
  <cols>
    <col min="1" max="4" width="30" customWidth="1"/>
  </cols>
  <sheetData>
    <row r="1" spans="1:4" ht="18">
      <c r="A1" s="23" t="s">
        <v>38</v>
      </c>
      <c r="B1" s="22"/>
      <c r="C1" s="22"/>
      <c r="D1" s="22"/>
    </row>
    <row r="3" spans="1:4" ht="15">
      <c r="A3" s="12" t="s">
        <v>39</v>
      </c>
      <c r="B3" s="12" t="s">
        <v>40</v>
      </c>
      <c r="C3" s="12" t="s">
        <v>41</v>
      </c>
      <c r="D3" s="12" t="s">
        <v>42</v>
      </c>
    </row>
    <row r="4" spans="1:4" ht="28.5">
      <c r="A4" s="4" t="s">
        <v>43</v>
      </c>
      <c r="B4" s="4" t="s">
        <v>44</v>
      </c>
      <c r="C4" s="4" t="s">
        <v>45</v>
      </c>
      <c r="D4" s="4" t="s">
        <v>46</v>
      </c>
    </row>
    <row r="5" spans="1:4">
      <c r="A5" s="4" t="s">
        <v>47</v>
      </c>
      <c r="B5" s="4" t="s">
        <v>48</v>
      </c>
      <c r="C5" s="4" t="s">
        <v>45</v>
      </c>
      <c r="D5" s="4" t="s">
        <v>49</v>
      </c>
    </row>
    <row r="6" spans="1:4" ht="28.5">
      <c r="A6" s="4" t="s">
        <v>14</v>
      </c>
      <c r="B6" s="4" t="s">
        <v>50</v>
      </c>
      <c r="C6" s="4" t="s">
        <v>14</v>
      </c>
      <c r="D6" s="4" t="s">
        <v>51</v>
      </c>
    </row>
    <row r="7" spans="1:4">
      <c r="A7" s="4" t="s">
        <v>15</v>
      </c>
      <c r="B7" s="4" t="s">
        <v>52</v>
      </c>
      <c r="C7" s="4" t="s">
        <v>15</v>
      </c>
      <c r="D7" s="4" t="s">
        <v>53</v>
      </c>
    </row>
    <row r="8" spans="1:4" ht="28.5">
      <c r="A8" s="4" t="s">
        <v>54</v>
      </c>
      <c r="B8" s="4" t="s">
        <v>55</v>
      </c>
      <c r="C8" s="4" t="s">
        <v>10</v>
      </c>
      <c r="D8" s="4" t="s">
        <v>56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549318A478A640B2F7B433E003DCD7" ma:contentTypeVersion="9" ma:contentTypeDescription="Crear nuevo documento." ma:contentTypeScope="" ma:versionID="2dd2f4b214cc6c31c91b383c0b7e9b1e">
  <xsd:schema xmlns:xsd="http://www.w3.org/2001/XMLSchema" xmlns:xs="http://www.w3.org/2001/XMLSchema" xmlns:p="http://schemas.microsoft.com/office/2006/metadata/properties" xmlns:ns2="1bd0c9a7-d71d-44a3-be6d-ed21d55e42e9" targetNamespace="http://schemas.microsoft.com/office/2006/metadata/properties" ma:root="true" ma:fieldsID="42842583293960e95bec85b20bc4ac90" ns2:_="">
    <xsd:import namespace="1bd0c9a7-d71d-44a3-be6d-ed21d55e42e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0c9a7-d71d-44a3-be6d-ed21d55e42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fa8a67a8-636a-4b10-80ab-ca3baa0f1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0c9a7-d71d-44a3-be6d-ed21d55e42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74320D-08FD-4F94-A723-34A1E093201A}"/>
</file>

<file path=customXml/itemProps2.xml><?xml version="1.0" encoding="utf-8"?>
<ds:datastoreItem xmlns:ds="http://schemas.openxmlformats.org/officeDocument/2006/customXml" ds:itemID="{B6EA2113-21FF-4407-9E7D-61658DFCF6C3}"/>
</file>

<file path=customXml/itemProps3.xml><?xml version="1.0" encoding="utf-8"?>
<ds:datastoreItem xmlns:ds="http://schemas.openxmlformats.org/officeDocument/2006/customXml" ds:itemID="{B3F80A8C-00E4-49CB-BF2D-639BF35C7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Simulador DPF</vt:lpstr>
      <vt:lpstr>Tarifario DPF</vt:lpstr>
      <vt:lpstr>Base de Calculo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AURA RODRIGUEZ</cp:lastModifiedBy>
  <dcterms:modified xsi:type="dcterms:W3CDTF">2026-06-22T21:13:07Z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0x0101008A549318A478A640B2F7B433E003DCD7</vt:lpwstr>
  </property>
</Properties>
</file>